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notrusov_aa\Documents\ООО Инженерный Центр Иркутскэнерго (договоры)\2022 г\Закупочная документация\"/>
    </mc:Choice>
  </mc:AlternateContent>
  <bookViews>
    <workbookView xWindow="0" yWindow="0" windowWidth="2304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Лист1!$23:$23</definedName>
  </definedNames>
  <calcPr calcId="162913"/>
</workbook>
</file>

<file path=xl/calcChain.xml><?xml version="1.0" encoding="utf-8"?>
<calcChain xmlns="http://schemas.openxmlformats.org/spreadsheetml/2006/main">
  <c r="G30" i="1" l="1"/>
  <c r="G31" i="1"/>
  <c r="G32" i="1"/>
  <c r="G33" i="1"/>
  <c r="G27" i="1"/>
  <c r="G26" i="1"/>
  <c r="G25" i="1"/>
  <c r="G24" i="1"/>
  <c r="G41" i="1" s="1"/>
  <c r="G34" i="1"/>
  <c r="G35" i="1"/>
  <c r="G29" i="1"/>
  <c r="G28" i="1"/>
  <c r="G36" i="1"/>
  <c r="G43" i="1" s="1"/>
  <c r="G37" i="1"/>
  <c r="G38" i="1"/>
  <c r="G39" i="1"/>
  <c r="G46" i="1" s="1"/>
  <c r="G40" i="1"/>
  <c r="G45" i="1" l="1"/>
  <c r="G47" i="1"/>
  <c r="G44" i="1"/>
  <c r="D16" i="1"/>
</calcChain>
</file>

<file path=xl/sharedStrings.xml><?xml version="1.0" encoding="utf-8"?>
<sst xmlns="http://schemas.openxmlformats.org/spreadsheetml/2006/main" count="53" uniqueCount="48">
  <si>
    <t>СОГЛАСОВАНО</t>
  </si>
  <si>
    <t xml:space="preserve">ГОДОВОЙ ПЛАН </t>
  </si>
  <si>
    <t>№ п/п</t>
  </si>
  <si>
    <t>Вид работ</t>
  </si>
  <si>
    <t>Наименование работ</t>
  </si>
  <si>
    <t>Заказчик (филиал)</t>
  </si>
  <si>
    <t>Количество</t>
  </si>
  <si>
    <t>ЮЭС</t>
  </si>
  <si>
    <t>ВЭС</t>
  </si>
  <si>
    <t>ЦЭС</t>
  </si>
  <si>
    <t>ЗЭС</t>
  </si>
  <si>
    <t>ВСЕГО</t>
  </si>
  <si>
    <t>в том числе:</t>
  </si>
  <si>
    <t>СЭС</t>
  </si>
  <si>
    <t>руб. без учета НДС</t>
  </si>
  <si>
    <t>Участие специалистов Исполнителя в работе комиссии по техническому освидетельствованию технологических систем и оборудования Заказчика</t>
  </si>
  <si>
    <t>Общая стоимость,      без НДС, руб.</t>
  </si>
  <si>
    <t>Цена за ед.,                   руб.</t>
  </si>
  <si>
    <t>Оценка состояния заземляющего устройства и проверка электромагнитной совместимости оборудования подстанций</t>
  </si>
  <si>
    <t xml:space="preserve">                                                                         УТВЕРЖДАЮ</t>
  </si>
  <si>
    <t>Оценка состояния заземляющего устройства оборудования подстанций</t>
  </si>
  <si>
    <t xml:space="preserve">              Приложение №2 </t>
  </si>
  <si>
    <t>Обслуживание распределительных устройств</t>
  </si>
  <si>
    <t>СЭС: ПС "Вишняково",   ОРУ 35/10 кВ</t>
  </si>
  <si>
    <t>СЭС:  ПС "Петропавловск",        ОРУ 35/10 кВ</t>
  </si>
  <si>
    <t>СЭС:  ПС "Вихоревка",        ОРУ 110/6/6 кВ</t>
  </si>
  <si>
    <t>ЦЭС: ПС "Белореченская", ОРУ 110/35/10</t>
  </si>
  <si>
    <t>ЦЭС: ПС "Новонукутск", ОРУ 110/35/10</t>
  </si>
  <si>
    <t xml:space="preserve">Плановая стоимость на 2022 год -   </t>
  </si>
  <si>
    <t>Сроки оказания услуг: с 01.01.2022 г. по 31.12.2022 г.</t>
  </si>
  <si>
    <t xml:space="preserve">на оказание услуг </t>
  </si>
  <si>
    <t xml:space="preserve">                                 Директор по экономике и финансам</t>
  </si>
  <si>
    <t xml:space="preserve"> ОАО "ИЭСК"</t>
  </si>
  <si>
    <t xml:space="preserve">                                         ____________________А.В. Вишняков</t>
  </si>
  <si>
    <t>от "_____"________ 202   г.</t>
  </si>
  <si>
    <t xml:space="preserve">                                                  "_____"_____________________202__ г.</t>
  </si>
  <si>
    <t>"_____"____________202__ г.</t>
  </si>
  <si>
    <t>по производственному обслуживанию в части диагностики и электрических испытаний оборудования</t>
  </si>
  <si>
    <t>СЭС: ПС "Киренск",             ОРУ 110/35/10 кВ</t>
  </si>
  <si>
    <t>ВЭС: ПС "Пивовариха",            ОРУ 110/35/10 кВ</t>
  </si>
  <si>
    <t>ВЭС: ПС "Ользоны",             ОРУ 110/35/10 кВ</t>
  </si>
  <si>
    <t>ВЭС: ПС "Новая Уда",           ОРУ 110/35/10 кВ</t>
  </si>
  <si>
    <t>СЭС:  ПС "Пурсей",                ОРУ 220/10/10 кВ</t>
  </si>
  <si>
    <t>ЦЭС: ПС "Ангарская",           ОРУ 110/35/10</t>
  </si>
  <si>
    <t>ЦЭС: ПС "Кутулик",               ОРУ 35/10</t>
  </si>
  <si>
    <t>к Договору № ___________</t>
  </si>
  <si>
    <t>_________________</t>
  </si>
  <si>
    <t xml:space="preserve">Подразделение: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</si>
</sst>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0" x14ac:knownFonts="1">
    <font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b/>
      <sz val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1" xfId="0" applyFont="1" applyBorder="1"/>
    <xf numFmtId="0" fontId="4" fillId="0" borderId="1" xfId="0" applyFont="1" applyBorder="1"/>
    <xf numFmtId="0" fontId="2" fillId="0" borderId="1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4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4" fontId="4" fillId="0" borderId="0" xfId="0" applyNumberFormat="1" applyFont="1" applyFill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0" xfId="0" applyFont="1"/>
    <xf numFmtId="0" fontId="8" fillId="0" borderId="0" xfId="0" applyFont="1" applyFill="1" applyAlignment="1">
      <alignment wrapText="1"/>
    </xf>
    <xf numFmtId="0" fontId="5" fillId="0" borderId="0" xfId="0" applyFont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0" xfId="0" applyFont="1" applyBorder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right" vertical="top" wrapText="1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view="pageBreakPreview" topLeftCell="A7" zoomScaleNormal="100" zoomScaleSheetLayoutView="100" workbookViewId="0">
      <selection activeCell="D22" sqref="D22"/>
    </sheetView>
  </sheetViews>
  <sheetFormatPr defaultRowHeight="12.75" x14ac:dyDescent="0.2"/>
  <cols>
    <col min="1" max="1" width="4.85546875" customWidth="1"/>
    <col min="2" max="2" width="26.5703125" customWidth="1"/>
    <col min="3" max="3" width="37.28515625" customWidth="1"/>
    <col min="4" max="4" width="29" customWidth="1"/>
    <col min="5" max="6" width="21" customWidth="1"/>
    <col min="7" max="7" width="18.5703125" customWidth="1"/>
    <col min="8" max="8" width="17" hidden="1" customWidth="1"/>
  </cols>
  <sheetData>
    <row r="1" spans="1:7" ht="15.75" x14ac:dyDescent="0.25">
      <c r="A1" s="1"/>
      <c r="B1" s="2"/>
      <c r="C1" s="3"/>
      <c r="D1" s="49" t="s">
        <v>21</v>
      </c>
      <c r="E1" s="49"/>
      <c r="F1" s="49"/>
      <c r="G1" s="49"/>
    </row>
    <row r="2" spans="1:7" ht="15.75" x14ac:dyDescent="0.25">
      <c r="A2" s="1"/>
      <c r="B2" s="2"/>
      <c r="C2" s="3"/>
      <c r="E2" s="55" t="s">
        <v>45</v>
      </c>
      <c r="F2" s="55"/>
      <c r="G2" s="55"/>
    </row>
    <row r="3" spans="1:7" ht="15.75" x14ac:dyDescent="0.25">
      <c r="A3" s="6"/>
      <c r="B3" s="5"/>
      <c r="C3" s="4"/>
      <c r="D3" s="4"/>
      <c r="E3" s="55" t="s">
        <v>34</v>
      </c>
      <c r="F3" s="55"/>
      <c r="G3" s="55"/>
    </row>
    <row r="4" spans="1:7" ht="15.75" x14ac:dyDescent="0.25">
      <c r="A4" s="6"/>
      <c r="B4" s="5"/>
      <c r="C4" s="4"/>
      <c r="D4" s="4"/>
      <c r="E4" s="4"/>
      <c r="F4" s="4"/>
      <c r="G4" s="4"/>
    </row>
    <row r="5" spans="1:7" ht="15.75" x14ac:dyDescent="0.25">
      <c r="A5" s="61" t="s">
        <v>0</v>
      </c>
      <c r="B5" s="61"/>
      <c r="C5" s="7"/>
      <c r="D5" s="50" t="s">
        <v>19</v>
      </c>
      <c r="E5" s="50"/>
      <c r="F5" s="50"/>
      <c r="G5" s="50"/>
    </row>
    <row r="6" spans="1:7" ht="15.75" x14ac:dyDescent="0.2">
      <c r="A6" s="8"/>
      <c r="B6" s="8"/>
      <c r="C6" s="8"/>
      <c r="D6" s="50" t="s">
        <v>31</v>
      </c>
      <c r="E6" s="50"/>
      <c r="F6" s="50"/>
      <c r="G6" s="50"/>
    </row>
    <row r="7" spans="1:7" ht="18.75" customHeight="1" x14ac:dyDescent="0.2">
      <c r="A7" s="9"/>
      <c r="B7" s="8"/>
      <c r="C7" s="7"/>
      <c r="D7" s="8"/>
      <c r="E7" s="8"/>
      <c r="F7" s="46" t="s">
        <v>32</v>
      </c>
      <c r="G7" s="8"/>
    </row>
    <row r="8" spans="1:7" ht="15.75" x14ac:dyDescent="0.2">
      <c r="A8" s="51" t="s">
        <v>46</v>
      </c>
      <c r="B8" s="51"/>
      <c r="C8" s="51"/>
      <c r="D8" s="50" t="s">
        <v>33</v>
      </c>
      <c r="E8" s="50"/>
      <c r="F8" s="50"/>
      <c r="G8" s="50"/>
    </row>
    <row r="9" spans="1:7" ht="15.75" x14ac:dyDescent="0.2">
      <c r="A9" s="64" t="s">
        <v>36</v>
      </c>
      <c r="B9" s="64"/>
      <c r="C9" s="64"/>
      <c r="D9" s="49" t="s">
        <v>35</v>
      </c>
      <c r="E9" s="49"/>
      <c r="F9" s="49"/>
      <c r="G9" s="49"/>
    </row>
    <row r="10" spans="1:7" ht="15.75" x14ac:dyDescent="0.25">
      <c r="A10" s="10"/>
      <c r="B10" s="11"/>
      <c r="C10" s="12"/>
      <c r="D10" s="13"/>
      <c r="E10" s="13"/>
      <c r="F10" s="13"/>
      <c r="G10" s="13"/>
    </row>
    <row r="11" spans="1:7" ht="15.75" x14ac:dyDescent="0.2">
      <c r="B11" s="8"/>
      <c r="C11" s="8"/>
      <c r="D11" s="8"/>
      <c r="E11" s="13"/>
      <c r="F11" s="13"/>
      <c r="G11" s="13"/>
    </row>
    <row r="12" spans="1:7" ht="15.75" x14ac:dyDescent="0.25">
      <c r="A12" s="10"/>
      <c r="B12" s="11"/>
      <c r="C12" s="12"/>
      <c r="D12" s="13"/>
      <c r="E12" s="13"/>
      <c r="F12" s="13"/>
      <c r="G12" s="13"/>
    </row>
    <row r="13" spans="1:7" ht="15.75" x14ac:dyDescent="0.2">
      <c r="A13" s="56" t="s">
        <v>1</v>
      </c>
      <c r="B13" s="56"/>
      <c r="C13" s="56"/>
      <c r="D13" s="56"/>
      <c r="E13" s="56"/>
      <c r="F13" s="56"/>
      <c r="G13" s="56"/>
    </row>
    <row r="14" spans="1:7" ht="15.75" x14ac:dyDescent="0.2">
      <c r="A14" s="56" t="s">
        <v>30</v>
      </c>
      <c r="B14" s="56"/>
      <c r="C14" s="56"/>
      <c r="D14" s="56"/>
      <c r="E14" s="56"/>
      <c r="F14" s="56"/>
      <c r="G14" s="56"/>
    </row>
    <row r="15" spans="1:7" ht="37.5" customHeight="1" x14ac:dyDescent="0.2">
      <c r="A15" s="57" t="s">
        <v>37</v>
      </c>
      <c r="B15" s="57"/>
      <c r="C15" s="57"/>
      <c r="D15" s="57"/>
      <c r="E15" s="57"/>
      <c r="F15" s="57"/>
      <c r="G15" s="57"/>
    </row>
    <row r="16" spans="1:7" ht="15.75" x14ac:dyDescent="0.25">
      <c r="B16" s="58" t="s">
        <v>28</v>
      </c>
      <c r="C16" s="59"/>
      <c r="D16" s="24">
        <f>G41</f>
        <v>4647640</v>
      </c>
      <c r="E16" s="23" t="s">
        <v>14</v>
      </c>
      <c r="F16" s="23"/>
      <c r="G16" s="23"/>
    </row>
    <row r="17" spans="1:7" ht="15.75" x14ac:dyDescent="0.25">
      <c r="B17" s="23"/>
      <c r="C17" s="26"/>
      <c r="D17" s="24"/>
      <c r="E17" s="23"/>
      <c r="F17" s="23"/>
      <c r="G17" s="23"/>
    </row>
    <row r="18" spans="1:7" ht="15.75" x14ac:dyDescent="0.25">
      <c r="B18" s="61" t="s">
        <v>29</v>
      </c>
      <c r="C18" s="61"/>
      <c r="D18" s="24"/>
      <c r="E18" s="23"/>
      <c r="F18" s="23"/>
      <c r="G18" s="23"/>
    </row>
    <row r="19" spans="1:7" s="30" customFormat="1" ht="11.25" x14ac:dyDescent="0.2">
      <c r="B19" s="60"/>
      <c r="C19" s="60"/>
      <c r="D19" s="29"/>
      <c r="E19" s="29"/>
      <c r="F19" s="29"/>
      <c r="G19" s="29"/>
    </row>
    <row r="20" spans="1:7" ht="15.75" x14ac:dyDescent="0.2">
      <c r="A20" s="62" t="s">
        <v>47</v>
      </c>
      <c r="B20" s="62"/>
      <c r="C20" s="62"/>
      <c r="D20" s="63"/>
      <c r="E20" s="63"/>
      <c r="F20" s="63"/>
      <c r="G20" s="63"/>
    </row>
    <row r="22" spans="1:7" ht="47.25" x14ac:dyDescent="0.2">
      <c r="A22" s="33" t="s">
        <v>2</v>
      </c>
      <c r="B22" s="33" t="s">
        <v>3</v>
      </c>
      <c r="C22" s="33" t="s">
        <v>4</v>
      </c>
      <c r="D22" s="33" t="s">
        <v>5</v>
      </c>
      <c r="E22" s="33" t="s">
        <v>17</v>
      </c>
      <c r="F22" s="33" t="s">
        <v>6</v>
      </c>
      <c r="G22" s="33" t="s">
        <v>16</v>
      </c>
    </row>
    <row r="23" spans="1:7" s="28" customFormat="1" ht="12" x14ac:dyDescent="0.2">
      <c r="A23" s="27">
        <v>1</v>
      </c>
      <c r="B23" s="27">
        <v>2</v>
      </c>
      <c r="C23" s="27">
        <v>3</v>
      </c>
      <c r="D23" s="27">
        <v>4</v>
      </c>
      <c r="E23" s="27">
        <v>5</v>
      </c>
      <c r="F23" s="27">
        <v>6</v>
      </c>
      <c r="G23" s="27">
        <v>7</v>
      </c>
    </row>
    <row r="24" spans="1:7" ht="33.75" customHeight="1" x14ac:dyDescent="0.2">
      <c r="A24" s="70">
        <v>1</v>
      </c>
      <c r="B24" s="66" t="s">
        <v>22</v>
      </c>
      <c r="C24" s="52" t="s">
        <v>18</v>
      </c>
      <c r="D24" s="47" t="s">
        <v>38</v>
      </c>
      <c r="E24" s="34">
        <v>380000</v>
      </c>
      <c r="F24" s="32">
        <v>1</v>
      </c>
      <c r="G24" s="40">
        <f t="shared" ref="G24:G40" si="0">E24*F24</f>
        <v>380000</v>
      </c>
    </row>
    <row r="25" spans="1:7" ht="33" customHeight="1" x14ac:dyDescent="0.2">
      <c r="A25" s="71"/>
      <c r="B25" s="67"/>
      <c r="C25" s="53"/>
      <c r="D25" s="47" t="s">
        <v>23</v>
      </c>
      <c r="E25" s="34">
        <v>250000</v>
      </c>
      <c r="F25" s="32">
        <v>1</v>
      </c>
      <c r="G25" s="40">
        <f t="shared" si="0"/>
        <v>250000</v>
      </c>
    </row>
    <row r="26" spans="1:7" ht="31.5" x14ac:dyDescent="0.2">
      <c r="A26" s="71"/>
      <c r="B26" s="67"/>
      <c r="C26" s="53"/>
      <c r="D26" s="47" t="s">
        <v>24</v>
      </c>
      <c r="E26" s="34">
        <v>270000</v>
      </c>
      <c r="F26" s="32">
        <v>1</v>
      </c>
      <c r="G26" s="40">
        <f t="shared" si="0"/>
        <v>270000</v>
      </c>
    </row>
    <row r="27" spans="1:7" ht="31.5" x14ac:dyDescent="0.2">
      <c r="A27" s="71"/>
      <c r="B27" s="67"/>
      <c r="C27" s="54"/>
      <c r="D27" s="47" t="s">
        <v>39</v>
      </c>
      <c r="E27" s="34">
        <v>370000</v>
      </c>
      <c r="F27" s="32">
        <v>1</v>
      </c>
      <c r="G27" s="40">
        <f t="shared" si="0"/>
        <v>370000</v>
      </c>
    </row>
    <row r="28" spans="1:7" ht="33.75" customHeight="1" x14ac:dyDescent="0.2">
      <c r="A28" s="71"/>
      <c r="B28" s="67"/>
      <c r="C28" s="69" t="s">
        <v>20</v>
      </c>
      <c r="D28" s="47" t="s">
        <v>40</v>
      </c>
      <c r="E28" s="34">
        <v>200000</v>
      </c>
      <c r="F28" s="39">
        <v>1</v>
      </c>
      <c r="G28" s="40">
        <f t="shared" si="0"/>
        <v>200000</v>
      </c>
    </row>
    <row r="29" spans="1:7" ht="30" customHeight="1" x14ac:dyDescent="0.2">
      <c r="A29" s="71"/>
      <c r="B29" s="67"/>
      <c r="C29" s="69"/>
      <c r="D29" s="47" t="s">
        <v>41</v>
      </c>
      <c r="E29" s="34">
        <v>320000</v>
      </c>
      <c r="F29" s="39">
        <v>1</v>
      </c>
      <c r="G29" s="40">
        <f t="shared" si="0"/>
        <v>320000</v>
      </c>
    </row>
    <row r="30" spans="1:7" ht="30" customHeight="1" x14ac:dyDescent="0.2">
      <c r="A30" s="71"/>
      <c r="B30" s="67"/>
      <c r="C30" s="69"/>
      <c r="D30" s="47" t="s">
        <v>42</v>
      </c>
      <c r="E30" s="48">
        <v>370000</v>
      </c>
      <c r="F30" s="39">
        <v>1</v>
      </c>
      <c r="G30" s="40">
        <f t="shared" si="0"/>
        <v>370000</v>
      </c>
    </row>
    <row r="31" spans="1:7" ht="30" customHeight="1" x14ac:dyDescent="0.2">
      <c r="A31" s="71"/>
      <c r="B31" s="67"/>
      <c r="C31" s="69"/>
      <c r="D31" s="47" t="s">
        <v>25</v>
      </c>
      <c r="E31" s="48">
        <v>330000</v>
      </c>
      <c r="F31" s="39">
        <v>1</v>
      </c>
      <c r="G31" s="40">
        <f t="shared" si="0"/>
        <v>330000</v>
      </c>
    </row>
    <row r="32" spans="1:7" ht="30" customHeight="1" x14ac:dyDescent="0.2">
      <c r="A32" s="71"/>
      <c r="B32" s="67"/>
      <c r="C32" s="69"/>
      <c r="D32" s="47" t="s">
        <v>43</v>
      </c>
      <c r="E32" s="48">
        <v>350000</v>
      </c>
      <c r="F32" s="39">
        <v>1</v>
      </c>
      <c r="G32" s="40">
        <f t="shared" si="0"/>
        <v>350000</v>
      </c>
    </row>
    <row r="33" spans="1:8" ht="31.5" x14ac:dyDescent="0.2">
      <c r="A33" s="71"/>
      <c r="B33" s="67"/>
      <c r="C33" s="69"/>
      <c r="D33" s="47" t="s">
        <v>26</v>
      </c>
      <c r="E33" s="48">
        <v>360000</v>
      </c>
      <c r="F33" s="39">
        <v>1</v>
      </c>
      <c r="G33" s="40">
        <f t="shared" si="0"/>
        <v>360000</v>
      </c>
    </row>
    <row r="34" spans="1:8" ht="30" customHeight="1" x14ac:dyDescent="0.2">
      <c r="A34" s="71"/>
      <c r="B34" s="67"/>
      <c r="C34" s="69"/>
      <c r="D34" s="47" t="s">
        <v>44</v>
      </c>
      <c r="E34" s="48">
        <v>250000</v>
      </c>
      <c r="F34" s="39">
        <v>1</v>
      </c>
      <c r="G34" s="40">
        <f t="shared" si="0"/>
        <v>250000</v>
      </c>
    </row>
    <row r="35" spans="1:8" ht="30" customHeight="1" x14ac:dyDescent="0.2">
      <c r="A35" s="71"/>
      <c r="B35" s="67"/>
      <c r="C35" s="69"/>
      <c r="D35" s="47" t="s">
        <v>27</v>
      </c>
      <c r="E35" s="48">
        <v>370000</v>
      </c>
      <c r="F35" s="39">
        <v>1</v>
      </c>
      <c r="G35" s="40">
        <f t="shared" si="0"/>
        <v>370000</v>
      </c>
    </row>
    <row r="36" spans="1:8" ht="15.75" customHeight="1" x14ac:dyDescent="0.25">
      <c r="A36" s="78">
        <v>2</v>
      </c>
      <c r="B36" s="72" t="s">
        <v>15</v>
      </c>
      <c r="C36" s="73"/>
      <c r="D36" s="37" t="s">
        <v>7</v>
      </c>
      <c r="E36" s="38">
        <v>165528</v>
      </c>
      <c r="F36" s="20">
        <v>1</v>
      </c>
      <c r="G36" s="40">
        <f t="shared" si="0"/>
        <v>165528</v>
      </c>
    </row>
    <row r="37" spans="1:8" ht="15.75" x14ac:dyDescent="0.25">
      <c r="A37" s="78"/>
      <c r="B37" s="74"/>
      <c r="C37" s="75"/>
      <c r="D37" s="20" t="s">
        <v>8</v>
      </c>
      <c r="E37" s="38">
        <v>165528</v>
      </c>
      <c r="F37" s="20">
        <v>1</v>
      </c>
      <c r="G37" s="40">
        <f t="shared" si="0"/>
        <v>165528</v>
      </c>
    </row>
    <row r="38" spans="1:8" ht="15.75" x14ac:dyDescent="0.25">
      <c r="A38" s="78"/>
      <c r="B38" s="74"/>
      <c r="C38" s="75"/>
      <c r="D38" s="20" t="s">
        <v>9</v>
      </c>
      <c r="E38" s="38">
        <v>165528</v>
      </c>
      <c r="F38" s="20">
        <v>1</v>
      </c>
      <c r="G38" s="40">
        <f t="shared" si="0"/>
        <v>165528</v>
      </c>
    </row>
    <row r="39" spans="1:8" ht="15.75" x14ac:dyDescent="0.25">
      <c r="A39" s="78"/>
      <c r="B39" s="74"/>
      <c r="C39" s="75"/>
      <c r="D39" s="20" t="s">
        <v>10</v>
      </c>
      <c r="E39" s="38">
        <v>165528</v>
      </c>
      <c r="F39" s="20">
        <v>1</v>
      </c>
      <c r="G39" s="40">
        <f t="shared" si="0"/>
        <v>165528</v>
      </c>
    </row>
    <row r="40" spans="1:8" ht="15.75" x14ac:dyDescent="0.25">
      <c r="A40" s="78"/>
      <c r="B40" s="76"/>
      <c r="C40" s="77"/>
      <c r="D40" s="20" t="s">
        <v>13</v>
      </c>
      <c r="E40" s="38">
        <v>165528</v>
      </c>
      <c r="F40" s="20">
        <v>1</v>
      </c>
      <c r="G40" s="40">
        <f t="shared" si="0"/>
        <v>165528</v>
      </c>
    </row>
    <row r="41" spans="1:8" ht="15.75" x14ac:dyDescent="0.25">
      <c r="A41" s="14"/>
      <c r="B41" s="14"/>
      <c r="C41" s="15" t="s">
        <v>11</v>
      </c>
      <c r="D41" s="21"/>
      <c r="E41" s="21"/>
      <c r="F41" s="21"/>
      <c r="G41" s="22">
        <f>SUM(G24:G40)</f>
        <v>4647640</v>
      </c>
    </row>
    <row r="42" spans="1:8" ht="15.75" x14ac:dyDescent="0.25">
      <c r="A42" s="14"/>
      <c r="B42" s="14"/>
      <c r="C42" s="16" t="s">
        <v>12</v>
      </c>
      <c r="D42" s="14"/>
      <c r="E42" s="14"/>
      <c r="F42" s="14"/>
      <c r="G42" s="25"/>
    </row>
    <row r="43" spans="1:8" ht="15.75" x14ac:dyDescent="0.25">
      <c r="A43" s="14"/>
      <c r="B43" s="14"/>
      <c r="C43" s="31" t="s">
        <v>7</v>
      </c>
      <c r="D43" s="14"/>
      <c r="E43" s="14"/>
      <c r="F43" s="14"/>
      <c r="G43" s="43">
        <f>G36</f>
        <v>165528</v>
      </c>
    </row>
    <row r="44" spans="1:8" ht="15.75" x14ac:dyDescent="0.25">
      <c r="A44" s="14"/>
      <c r="B44" s="14"/>
      <c r="C44" s="31" t="s">
        <v>8</v>
      </c>
      <c r="D44" s="14"/>
      <c r="E44" s="14"/>
      <c r="F44" s="14"/>
      <c r="G44" s="43">
        <f>G27+G28+G29+G37</f>
        <v>1055528</v>
      </c>
    </row>
    <row r="45" spans="1:8" ht="15.75" x14ac:dyDescent="0.25">
      <c r="A45" s="14"/>
      <c r="B45" s="14"/>
      <c r="C45" s="31" t="s">
        <v>9</v>
      </c>
      <c r="D45" s="14"/>
      <c r="E45" s="14"/>
      <c r="F45" s="14"/>
      <c r="G45" s="43">
        <f>G32+G33+G34+G35+G38</f>
        <v>1495528</v>
      </c>
    </row>
    <row r="46" spans="1:8" ht="15.75" x14ac:dyDescent="0.25">
      <c r="A46" s="14"/>
      <c r="B46" s="14"/>
      <c r="C46" s="31" t="s">
        <v>10</v>
      </c>
      <c r="D46" s="14"/>
      <c r="E46" s="14"/>
      <c r="F46" s="14"/>
      <c r="G46" s="43">
        <f>G39</f>
        <v>165528</v>
      </c>
    </row>
    <row r="47" spans="1:8" ht="15.75" x14ac:dyDescent="0.25">
      <c r="A47" s="14"/>
      <c r="B47" s="14"/>
      <c r="C47" s="31" t="s">
        <v>13</v>
      </c>
      <c r="D47" s="14"/>
      <c r="E47" s="14"/>
      <c r="F47" s="14"/>
      <c r="G47" s="43">
        <f>G24+G25+G26+G30+G31+G40</f>
        <v>1765528</v>
      </c>
      <c r="H47" s="41"/>
    </row>
    <row r="48" spans="1:8" ht="15.75" x14ac:dyDescent="0.25">
      <c r="A48" s="17"/>
      <c r="B48" s="17"/>
      <c r="C48" s="18"/>
      <c r="D48" s="17"/>
      <c r="E48" s="17"/>
      <c r="F48" s="17"/>
      <c r="G48" s="17"/>
    </row>
    <row r="49" spans="1:7" ht="15.75" x14ac:dyDescent="0.25">
      <c r="A49" s="68"/>
      <c r="B49" s="68"/>
      <c r="C49" s="68"/>
      <c r="D49" s="68"/>
      <c r="E49" s="35"/>
      <c r="F49" s="35"/>
      <c r="G49" s="42"/>
    </row>
    <row r="50" spans="1:7" ht="15.75" x14ac:dyDescent="0.25">
      <c r="A50" s="17"/>
      <c r="B50" s="35"/>
      <c r="C50" s="36"/>
      <c r="D50" s="35"/>
      <c r="E50" s="35"/>
      <c r="F50" s="35"/>
      <c r="G50" s="35"/>
    </row>
    <row r="51" spans="1:7" ht="33" customHeight="1" x14ac:dyDescent="0.2">
      <c r="A51" s="65"/>
      <c r="B51" s="65"/>
      <c r="C51" s="65"/>
      <c r="D51" s="65"/>
      <c r="E51" s="44"/>
      <c r="F51" s="19"/>
      <c r="G51" s="45"/>
    </row>
  </sheetData>
  <mergeCells count="25">
    <mergeCell ref="A51:D51"/>
    <mergeCell ref="B24:B35"/>
    <mergeCell ref="A49:D49"/>
    <mergeCell ref="C28:C35"/>
    <mergeCell ref="A24:A35"/>
    <mergeCell ref="B36:C40"/>
    <mergeCell ref="A36:A40"/>
    <mergeCell ref="C24:C27"/>
    <mergeCell ref="E2:G2"/>
    <mergeCell ref="A14:G14"/>
    <mergeCell ref="A15:G15"/>
    <mergeCell ref="B16:C16"/>
    <mergeCell ref="B19:C19"/>
    <mergeCell ref="B18:C18"/>
    <mergeCell ref="A20:G20"/>
    <mergeCell ref="E3:G3"/>
    <mergeCell ref="A13:G13"/>
    <mergeCell ref="A5:B5"/>
    <mergeCell ref="A9:C9"/>
    <mergeCell ref="D9:G9"/>
    <mergeCell ref="D1:G1"/>
    <mergeCell ref="D6:G6"/>
    <mergeCell ref="D5:G5"/>
    <mergeCell ref="A8:C8"/>
    <mergeCell ref="D8:G8"/>
  </mergeCells>
  <phoneticPr fontId="5" type="noConversion"/>
  <printOptions horizontalCentered="1"/>
  <pageMargins left="1.0900000000000001" right="0" top="0.59" bottom="0.39370078740157483" header="0.17" footer="0.51181102362204722"/>
  <pageSetup paperSize="256" scale="5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admin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mingailo</dc:creator>
  <cp:lastModifiedBy>admins</cp:lastModifiedBy>
  <cp:lastPrinted>2021-08-24T05:17:18Z</cp:lastPrinted>
  <dcterms:created xsi:type="dcterms:W3CDTF">2010-12-07T01:22:41Z</dcterms:created>
  <dcterms:modified xsi:type="dcterms:W3CDTF">2021-11-10T03:13:41Z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